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calcPr calcId="144525"/>
</workbook>
</file>

<file path=xl/calcChain.xml><?xml version="1.0" encoding="utf-8"?>
<calcChain xmlns="http://schemas.openxmlformats.org/spreadsheetml/2006/main">
  <c r="K51" i="1" l="1"/>
  <c r="J51" i="1"/>
  <c r="H51" i="1"/>
  <c r="F51" i="1"/>
  <c r="E51" i="1"/>
  <c r="D51" i="1"/>
  <c r="F46" i="1"/>
  <c r="K46" i="1" s="1"/>
  <c r="K45" i="1" s="1"/>
  <c r="J45" i="1"/>
  <c r="I45" i="1"/>
  <c r="H45" i="1"/>
  <c r="G45" i="1"/>
  <c r="F45" i="1"/>
  <c r="E45" i="1"/>
  <c r="D45" i="1"/>
  <c r="F44" i="1"/>
  <c r="K44" i="1" s="1"/>
  <c r="J43" i="1"/>
  <c r="I43" i="1"/>
  <c r="H43" i="1"/>
  <c r="G43" i="1"/>
  <c r="F43" i="1"/>
  <c r="K43" i="1" s="1"/>
  <c r="E43" i="1"/>
  <c r="D43" i="1"/>
  <c r="F42" i="1"/>
  <c r="F41" i="1"/>
  <c r="F40" i="1"/>
  <c r="K39" i="1"/>
  <c r="F39" i="1"/>
  <c r="K38" i="1"/>
  <c r="F38" i="1"/>
  <c r="K37" i="1"/>
  <c r="F37" i="1"/>
  <c r="K36" i="1"/>
  <c r="F36" i="1"/>
  <c r="J35" i="1"/>
  <c r="I35" i="1"/>
  <c r="H35" i="1"/>
  <c r="G35" i="1"/>
  <c r="E35" i="1"/>
  <c r="D35" i="1"/>
  <c r="F35" i="1" s="1"/>
  <c r="K35" i="1" s="1"/>
  <c r="K34" i="1"/>
  <c r="F34" i="1"/>
  <c r="J33" i="1"/>
  <c r="I33" i="1"/>
  <c r="H33" i="1"/>
  <c r="G33" i="1"/>
  <c r="E33" i="1"/>
  <c r="D33" i="1"/>
  <c r="F33" i="1" s="1"/>
  <c r="K33" i="1" s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J24" i="1"/>
  <c r="I24" i="1"/>
  <c r="H24" i="1"/>
  <c r="G24" i="1"/>
  <c r="E24" i="1"/>
  <c r="D24" i="1"/>
  <c r="F24" i="1" s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J16" i="1"/>
  <c r="I16" i="1"/>
  <c r="H16" i="1"/>
  <c r="G16" i="1"/>
  <c r="F16" i="1"/>
  <c r="E16" i="1"/>
  <c r="D16" i="1"/>
  <c r="K15" i="1"/>
  <c r="F15" i="1"/>
  <c r="K14" i="1"/>
  <c r="F14" i="1"/>
  <c r="K13" i="1"/>
  <c r="F13" i="1"/>
  <c r="K12" i="1"/>
  <c r="F12" i="1"/>
  <c r="K11" i="1"/>
  <c r="F11" i="1"/>
  <c r="K10" i="1"/>
  <c r="K47" i="1" s="1"/>
  <c r="J10" i="1"/>
  <c r="J47" i="1" s="1"/>
  <c r="I10" i="1"/>
  <c r="I47" i="1" s="1"/>
  <c r="H10" i="1"/>
  <c r="H47" i="1" s="1"/>
  <c r="G10" i="1"/>
  <c r="G47" i="1" s="1"/>
  <c r="F10" i="1"/>
  <c r="F47" i="1" s="1"/>
  <c r="E10" i="1"/>
  <c r="E47" i="1" s="1"/>
  <c r="D10" i="1"/>
  <c r="D47" i="1" s="1"/>
</calcChain>
</file>

<file path=xl/sharedStrings.xml><?xml version="1.0" encoding="utf-8"?>
<sst xmlns="http://schemas.openxmlformats.org/spreadsheetml/2006/main" count="55" uniqueCount="55">
  <si>
    <t>Clasificación por Objeto del Gasto (Capítulo y Concepto)</t>
  </si>
  <si>
    <t>Del 1° de Enero al 31 de Marzo de 2015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</si>
  <si>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</si>
  <si>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</si>
  <si>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</si>
  <si>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</si>
  <si>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</si>
  <si>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</si>
  <si>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</si>
  <si>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</si>
  <si>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</si>
  <si>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</si>
  <si>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</si>
  <si>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</si>
  <si>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</si>
  <si>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( 3 - 4 )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</si>
  <si>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</si>
  <si>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</si>
  <si>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</si>
  <si>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</si>
  <si>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</si>
  <si>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</si>
  <si>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Materiales y Suministros</t>
  </si>
  <si>
    <t>Materiales De Administración, Emisión De Documento</t>
  </si>
  <si>
    <t xml:space="preserve"> Alimentos Y Utensilios                            </t>
  </si>
  <si>
    <t xml:space="preserve"> Materiales Y Artículos De Construcción Y Reparació</t>
  </si>
  <si>
    <t xml:space="preserve"> Productos Químicos, Farmaceúticos Y De Laboratorio</t>
  </si>
  <si>
    <t xml:space="preserve"> Combustibles, Lubricantes Y Aditivos              </t>
  </si>
  <si>
    <t xml:space="preserve"> Vesturio, Blancos Y Prendas E Protección Y Artícul</t>
  </si>
  <si>
    <t xml:space="preserve"> Herramientas, Refacciones Y Accesorios Menores    </t>
  </si>
  <si>
    <t>Servicios Generales</t>
  </si>
  <si>
    <t xml:space="preserve">Servicios Básicos                                  </t>
  </si>
  <si>
    <t xml:space="preserve">Servicios, Profesionales, Científicos, Técnicos Y  </t>
  </si>
  <si>
    <t xml:space="preserve">Servicios Financieros, Bancarios Y Comerciales     </t>
  </si>
  <si>
    <t xml:space="preserve">Servicios De Instalación, Reparación, Mantenimient </t>
  </si>
  <si>
    <t xml:space="preserve">Servicios De Comunicación Social Y Publicidad      </t>
  </si>
  <si>
    <t xml:space="preserve">Servicios De Traslado Y Viáticos                   </t>
  </si>
  <si>
    <t xml:space="preserve">Servicios Oficiales                                </t>
  </si>
  <si>
    <t xml:space="preserve">Otros Servicios Generales                          </t>
  </si>
  <si>
    <t>Transferencias, Asignaciones, Subsidios y Otras Ayudas</t>
  </si>
  <si>
    <t>Subsidios y Subvenciones</t>
  </si>
  <si>
    <t>Bienes Muebles, Inmuebles e Intangibles</t>
  </si>
  <si>
    <t xml:space="preserve">Mobiliario Y Equipo De Administración         </t>
  </si>
  <si>
    <t xml:space="preserve">Mobiliario Y Equipo Educacional Y Recreativo  </t>
  </si>
  <si>
    <t xml:space="preserve">Equipo E Instrumental Médico Y De Laboratorio </t>
  </si>
  <si>
    <t xml:space="preserve">Vehículos Y Equipo De Transporte              </t>
  </si>
  <si>
    <t xml:space="preserve">Equipo De Defensa Y Seguridad                 </t>
  </si>
  <si>
    <t xml:space="preserve">Maquinaria, Otros Equipos Y Herramientas      </t>
  </si>
  <si>
    <t xml:space="preserve">Activos Intangibles                                                </t>
  </si>
  <si>
    <t>Inversión Pública</t>
  </si>
  <si>
    <t>Obra Pública en bienes propios</t>
  </si>
  <si>
    <t>Inversiones Financieras y otras provisiones</t>
  </si>
  <si>
    <t>Provisiones para contingencias y otras erogaciones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</si>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</sst>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"/>
      <color theme="1"/>
      <name val="Arial"/>
      <family val="2"/>
    </font>
    <font>
      <sz val="9"/>
      <color rgb="FF000000"/>
      <name val="Arial"/>
      <family val="2"/>
    </font>
    <font>
      <sz val="8"/>
      <color theme="1"/>
      <name val="Arial"/>
      <family val="2"/>
    </font>
    <font>
      <sz val="9"/>
      <color rgb="FFFF0000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 wrapText="1"/>
    </xf>
    <xf numFmtId="43" fontId="5" fillId="3" borderId="4" xfId="1" applyFont="1" applyFill="1" applyBorder="1" applyAlignment="1">
      <alignment horizontal="right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vertical="center" wrapText="1"/>
    </xf>
    <xf numFmtId="43" fontId="3" fillId="3" borderId="4" xfId="1" applyFont="1" applyFill="1" applyBorder="1" applyAlignment="1">
      <alignment horizontal="right" vertical="center" wrapText="1"/>
    </xf>
    <xf numFmtId="0" fontId="6" fillId="4" borderId="0" xfId="0" applyFont="1" applyFill="1" applyAlignment="1">
      <alignment vertical="center" wrapText="1"/>
    </xf>
    <xf numFmtId="0" fontId="6" fillId="0" borderId="0" xfId="0" applyFont="1" applyAlignment="1">
      <alignment vertical="center"/>
    </xf>
    <xf numFmtId="0" fontId="5" fillId="3" borderId="0" xfId="0" applyFont="1" applyFill="1"/>
    <xf numFmtId="0" fontId="5" fillId="3" borderId="5" xfId="0" applyFont="1" applyFill="1" applyBorder="1" applyAlignment="1">
      <alignment horizontal="justify" vertical="center" wrapText="1"/>
    </xf>
    <xf numFmtId="0" fontId="5" fillId="3" borderId="6" xfId="0" applyFont="1" applyFill="1" applyBorder="1" applyAlignment="1">
      <alignment horizontal="justify" vertical="center" wrapText="1"/>
    </xf>
    <xf numFmtId="43" fontId="5" fillId="3" borderId="2" xfId="1" applyFont="1" applyFill="1" applyBorder="1" applyAlignment="1">
      <alignment vertical="center" wrapText="1"/>
    </xf>
    <xf numFmtId="0" fontId="5" fillId="0" borderId="0" xfId="0" applyFont="1"/>
    <xf numFmtId="0" fontId="7" fillId="3" borderId="0" xfId="0" applyFont="1" applyFill="1"/>
    <xf numFmtId="0" fontId="8" fillId="0" borderId="0" xfId="0" applyFont="1" applyAlignment="1">
      <alignment horizontal="center"/>
    </xf>
    <xf numFmtId="0" fontId="3" fillId="0" borderId="0" xfId="0" applyFont="1" applyBorder="1" applyAlignment="1"/>
    <xf numFmtId="0" fontId="3" fillId="3" borderId="0" xfId="0" applyFont="1" applyFill="1" applyBorder="1" applyAlignment="1" applyProtection="1">
      <protection locked="0"/>
    </xf>
    <xf numFmtId="0" fontId="9" fillId="3" borderId="0" xfId="0" applyFont="1" applyFill="1" applyBorder="1" applyAlignment="1" applyProtection="1">
      <alignment horizontal="center" vertical="top" wrapText="1"/>
      <protection locked="0"/>
    </xf>
    <xf numFmtId="0" fontId="9" fillId="3" borderId="0" xfId="0" applyFont="1" applyFill="1" applyBorder="1" applyAlignment="1" applyProtection="1">
      <alignment vertical="top" wrapText="1"/>
      <protection locked="0"/>
    </xf>
    <xf numFmtId="0" fontId="3" fillId="0" borderId="0" xfId="0" applyFont="1" applyBorder="1"/>
    <xf numFmtId="0" fontId="3" fillId="3" borderId="0" xfId="0" applyFont="1" applyFill="1" applyBorder="1" applyAlignment="1" applyProtection="1">
      <alignment horizontal="center"/>
      <protection locked="0"/>
    </xf>
    <xf numFmtId="0" fontId="3" fillId="3" borderId="0" xfId="0" applyFont="1" applyFill="1" applyBorder="1"/>
    <xf numFmtId="0" fontId="4" fillId="3" borderId="3" xfId="0" applyFont="1" applyFill="1" applyBorder="1" applyAlignment="1">
      <alignment horizontal="left" vertical="center" wrapText="1"/>
    </xf>
    <xf numFmtId="0" fontId="4" fillId="3" borderId="0" xfId="0" applyFont="1" applyFill="1" applyBorder="1" applyAlignment="1">
      <alignment horizontal="left" vertical="center" wrapText="1"/>
    </xf>
    <xf numFmtId="0" fontId="2" fillId="2" borderId="0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5/ESTADOS%20FINANCIEROS/1er%20Trim%202015/Estados%20Fros%20y%20Pptales%201er%20trim%20201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F"/>
      <sheetName val="EA"/>
      <sheetName val="EVHP"/>
      <sheetName val="EFE"/>
      <sheetName val="ECSF"/>
      <sheetName val="PT_ESF_ECSF"/>
      <sheetName val="EAA"/>
      <sheetName val="EADP"/>
      <sheetName val="PC"/>
      <sheetName val="NOTAS"/>
      <sheetName val="EAI"/>
      <sheetName val="CA"/>
      <sheetName val="COG"/>
      <sheetName val="CE"/>
      <sheetName val="CFG"/>
      <sheetName val="EN"/>
      <sheetName val="ID"/>
      <sheetName val="IPF"/>
      <sheetName val="CProg"/>
      <sheetName val="Balanza STyRCacum"/>
      <sheetName val="Balanza STyRC mensual"/>
      <sheetName val="EAIyE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56"/>
  <sheetViews>
    <sheetView tabSelected="1" workbookViewId="0">
      <selection activeCell="F56" sqref="F56"/>
    </sheetView>
  </sheetViews>
  <sheetFormatPr baseColWidth="10" defaultRowHeight="12" x14ac:dyDescent="0.2"/>
  <cols>
    <col min="1" max="1" width="2.42578125" style="2" customWidth="1"/>
    <col min="2" max="2" width="4.5703125" style="1" customWidth="1"/>
    <col min="3" max="3" width="57.28515625" style="1" customWidth="1"/>
    <col min="4" max="4" width="13.140625" style="1" bestFit="1" customWidth="1"/>
    <col min="5" max="5" width="13.42578125" style="1" customWidth="1"/>
    <col min="6" max="6" width="13.140625" style="1" bestFit="1" customWidth="1"/>
    <col min="7" max="7" width="13.140625" style="1" customWidth="1"/>
    <col min="8" max="8" width="12.7109375" style="1" customWidth="1"/>
    <col min="9" max="9" width="13.85546875" style="1" customWidth="1"/>
    <col min="10" max="10" width="13.140625" style="1" bestFit="1" customWidth="1"/>
    <col min="11" max="11" width="13.28515625" style="1" bestFit="1" customWidth="1"/>
    <col min="12" max="12" width="3.7109375" style="2" customWidth="1"/>
    <col min="13" max="16384" width="11.42578125" style="1"/>
  </cols>
  <sheetData>
    <row r="1" spans="2:11" s="1" customFormat="1" x14ac:dyDescent="0.2">
      <c r="B1" s="30"/>
      <c r="C1" s="30"/>
      <c r="D1" s="30"/>
      <c r="E1" s="30"/>
      <c r="F1" s="30"/>
      <c r="G1" s="30"/>
      <c r="H1" s="30"/>
      <c r="I1" s="30"/>
      <c r="J1" s="30"/>
      <c r="K1" s="30"/>
    </row>
    <row r="2" spans="2:11" s="1" customFormat="1" x14ac:dyDescent="0.2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</row>
    <row r="3" spans="2:11" s="1" customFormat="1" x14ac:dyDescent="0.2">
      <c r="B3" s="30" t="s">
        <v>1</v>
      </c>
      <c r="C3" s="30"/>
      <c r="D3" s="30"/>
      <c r="E3" s="30"/>
      <c r="F3" s="30"/>
      <c r="G3" s="30"/>
      <c r="H3" s="30"/>
      <c r="I3" s="30"/>
      <c r="J3" s="30"/>
      <c r="K3" s="30"/>
    </row>
    <row r="4" spans="2:11" s="2" customFormat="1" x14ac:dyDescent="0.2"/>
    <row r="5" spans="2:11" s="2" customFormat="1" x14ac:dyDescent="0.2">
      <c r="C5" s="3" t="s">
        <v>2</v>
      </c>
      <c r="D5" s="4" t="s">
        <v>3</v>
      </c>
      <c r="E5" s="5"/>
      <c r="F5" s="4"/>
      <c r="G5" s="4"/>
      <c r="H5" s="6"/>
      <c r="I5" s="6"/>
      <c r="J5" s="6"/>
    </row>
    <row r="6" spans="2:11" s="2" customFormat="1" x14ac:dyDescent="0.2"/>
    <row r="7" spans="2:11" s="1" customFormat="1" x14ac:dyDescent="0.2">
      <c r="B7" s="31" t="s">
        <v>4</v>
      </c>
      <c r="C7" s="31"/>
      <c r="D7" s="32" t="s">
        <v>5</v>
      </c>
      <c r="E7" s="32"/>
      <c r="F7" s="32"/>
      <c r="G7" s="32"/>
      <c r="H7" s="32"/>
      <c r="I7" s="32"/>
      <c r="J7" s="32"/>
      <c r="K7" s="32" t="s">
        <v>6</v>
      </c>
    </row>
    <row r="8" spans="2:11" s="1" customFormat="1" ht="24" x14ac:dyDescent="0.2">
      <c r="B8" s="31"/>
      <c r="C8" s="31"/>
      <c r="D8" s="7" t="s">
        <v>7</v>
      </c>
      <c r="E8" s="7" t="s">
        <v>8</v>
      </c>
      <c r="F8" s="7" t="s">
        <v>9</v>
      </c>
      <c r="G8" s="7" t="s">
        <v>10</v>
      </c>
      <c r="H8" s="7" t="s">
        <v>11</v>
      </c>
      <c r="I8" s="7" t="s">
        <v>12</v>
      </c>
      <c r="J8" s="7" t="s">
        <v>13</v>
      </c>
      <c r="K8" s="32"/>
    </row>
    <row r="9" spans="2:11" s="1" customFormat="1" x14ac:dyDescent="0.2">
      <c r="B9" s="31"/>
      <c r="C9" s="31"/>
      <c r="D9" s="7">
        <v>1</v>
      </c>
      <c r="E9" s="7">
        <v>2</v>
      </c>
      <c r="F9" s="7" t="s">
        <v>14</v>
      </c>
      <c r="G9" s="7">
        <v>4</v>
      </c>
      <c r="H9" s="7">
        <v>5</v>
      </c>
      <c r="I9" s="7">
        <v>6</v>
      </c>
      <c r="J9" s="7">
        <v>7</v>
      </c>
      <c r="K9" s="7" t="s">
        <v>15</v>
      </c>
    </row>
    <row r="10" spans="2:11" s="1" customFormat="1" x14ac:dyDescent="0.2">
      <c r="B10" s="28" t="s">
        <v>16</v>
      </c>
      <c r="C10" s="29"/>
      <c r="D10" s="8">
        <f>SUM(D11:D15)</f>
        <v>13217516.369999997</v>
      </c>
      <c r="E10" s="8">
        <f t="shared" ref="E10:J10" si="0">SUM(E11:E15)</f>
        <v>2588888.46</v>
      </c>
      <c r="F10" s="8">
        <f t="shared" si="0"/>
        <v>15806404.83</v>
      </c>
      <c r="G10" s="8">
        <f t="shared" si="0"/>
        <v>6632915.8899999997</v>
      </c>
      <c r="H10" s="8">
        <f t="shared" si="0"/>
        <v>6632915.8899999997</v>
      </c>
      <c r="I10" s="8">
        <f t="shared" si="0"/>
        <v>6632915.8899999997</v>
      </c>
      <c r="J10" s="8">
        <f t="shared" si="0"/>
        <v>6632915.8899999997</v>
      </c>
      <c r="K10" s="8">
        <f>+F10-H10</f>
        <v>9173488.9400000013</v>
      </c>
    </row>
    <row r="11" spans="2:11" s="1" customFormat="1" x14ac:dyDescent="0.2">
      <c r="B11" s="9"/>
      <c r="C11" s="10" t="s">
        <v>17</v>
      </c>
      <c r="D11" s="11">
        <v>4936001.76</v>
      </c>
      <c r="E11" s="11">
        <v>1568901.54</v>
      </c>
      <c r="F11" s="11">
        <f t="shared" ref="F11:F42" si="1">+D11+E11</f>
        <v>6504903.2999999998</v>
      </c>
      <c r="G11" s="11">
        <v>3204231.76</v>
      </c>
      <c r="H11" s="11">
        <v>3204231.76</v>
      </c>
      <c r="I11" s="11">
        <v>3204231.76</v>
      </c>
      <c r="J11" s="11">
        <v>3204231.76</v>
      </c>
      <c r="K11" s="8">
        <f t="shared" ref="K11:K39" si="2">+F11-H11</f>
        <v>3300671.54</v>
      </c>
    </row>
    <row r="12" spans="2:11" s="1" customFormat="1" x14ac:dyDescent="0.2">
      <c r="B12" s="9"/>
      <c r="C12" s="10" t="s">
        <v>18</v>
      </c>
      <c r="D12" s="11">
        <v>5472911.2800000003</v>
      </c>
      <c r="E12" s="11">
        <v>0</v>
      </c>
      <c r="F12" s="11">
        <f t="shared" si="1"/>
        <v>5472911.2800000003</v>
      </c>
      <c r="G12" s="11">
        <v>1698053.82</v>
      </c>
      <c r="H12" s="11">
        <v>1698053.82</v>
      </c>
      <c r="I12" s="11">
        <v>1698053.82</v>
      </c>
      <c r="J12" s="11">
        <v>1698053.82</v>
      </c>
      <c r="K12" s="8">
        <f t="shared" si="2"/>
        <v>3774857.46</v>
      </c>
    </row>
    <row r="13" spans="2:11" s="1" customFormat="1" x14ac:dyDescent="0.2">
      <c r="B13" s="9"/>
      <c r="C13" s="10" t="s">
        <v>19</v>
      </c>
      <c r="D13" s="11">
        <v>591125.6</v>
      </c>
      <c r="E13" s="11">
        <v>55315.74</v>
      </c>
      <c r="F13" s="11">
        <f t="shared" si="1"/>
        <v>646441.34</v>
      </c>
      <c r="G13" s="11">
        <v>26915.040000000001</v>
      </c>
      <c r="H13" s="11">
        <v>26915.040000000001</v>
      </c>
      <c r="I13" s="11">
        <v>26915.040000000001</v>
      </c>
      <c r="J13" s="11">
        <v>26915.040000000001</v>
      </c>
      <c r="K13" s="8">
        <f t="shared" si="2"/>
        <v>619526.29999999993</v>
      </c>
    </row>
    <row r="14" spans="2:11" s="1" customFormat="1" x14ac:dyDescent="0.2">
      <c r="B14" s="9"/>
      <c r="C14" s="10" t="s">
        <v>20</v>
      </c>
      <c r="D14" s="11">
        <v>1058450.53</v>
      </c>
      <c r="E14" s="11">
        <v>217034.19</v>
      </c>
      <c r="F14" s="11">
        <f t="shared" si="1"/>
        <v>1275484.72</v>
      </c>
      <c r="G14" s="11">
        <v>697088.3</v>
      </c>
      <c r="H14" s="11">
        <v>697088.3</v>
      </c>
      <c r="I14" s="11">
        <v>697088.3</v>
      </c>
      <c r="J14" s="11">
        <v>697088.3</v>
      </c>
      <c r="K14" s="8">
        <f t="shared" si="2"/>
        <v>578396.41999999993</v>
      </c>
    </row>
    <row r="15" spans="2:11" s="1" customFormat="1" x14ac:dyDescent="0.2">
      <c r="B15" s="9"/>
      <c r="C15" s="10" t="s">
        <v>21</v>
      </c>
      <c r="D15" s="11">
        <v>1159027.2</v>
      </c>
      <c r="E15" s="11">
        <v>747636.99</v>
      </c>
      <c r="F15" s="11">
        <f t="shared" si="1"/>
        <v>1906664.19</v>
      </c>
      <c r="G15" s="11">
        <v>1006626.97</v>
      </c>
      <c r="H15" s="11">
        <v>1006626.97</v>
      </c>
      <c r="I15" s="11">
        <v>1006626.97</v>
      </c>
      <c r="J15" s="11">
        <v>1006626.97</v>
      </c>
      <c r="K15" s="8">
        <f t="shared" si="2"/>
        <v>900037.22</v>
      </c>
    </row>
    <row r="16" spans="2:11" s="1" customFormat="1" x14ac:dyDescent="0.2">
      <c r="B16" s="28" t="s">
        <v>22</v>
      </c>
      <c r="C16" s="29"/>
      <c r="D16" s="8">
        <f>SUM(D17:D23)</f>
        <v>856710.59000000008</v>
      </c>
      <c r="E16" s="8">
        <f t="shared" ref="E16:K16" si="3">SUM(E17:E23)</f>
        <v>109876.26000000001</v>
      </c>
      <c r="F16" s="8">
        <f t="shared" si="3"/>
        <v>966586.84999999986</v>
      </c>
      <c r="G16" s="8">
        <f t="shared" si="3"/>
        <v>144093.41999999998</v>
      </c>
      <c r="H16" s="8">
        <f t="shared" si="3"/>
        <v>144093.41999999998</v>
      </c>
      <c r="I16" s="8">
        <f t="shared" si="3"/>
        <v>144093.41999999998</v>
      </c>
      <c r="J16" s="8">
        <f t="shared" si="3"/>
        <v>144093.41999999998</v>
      </c>
      <c r="K16" s="8">
        <f t="shared" si="3"/>
        <v>822493.42999999993</v>
      </c>
    </row>
    <row r="17" spans="2:11" s="1" customFormat="1" x14ac:dyDescent="0.2">
      <c r="B17" s="9"/>
      <c r="C17" s="12" t="s">
        <v>23</v>
      </c>
      <c r="D17" s="11">
        <v>246730.84</v>
      </c>
      <c r="E17" s="11">
        <v>23351.3</v>
      </c>
      <c r="F17" s="11">
        <f t="shared" si="1"/>
        <v>270082.14</v>
      </c>
      <c r="G17" s="11">
        <v>10175.07</v>
      </c>
      <c r="H17" s="11">
        <v>10175.07</v>
      </c>
      <c r="I17" s="11">
        <v>10175.07</v>
      </c>
      <c r="J17" s="11">
        <v>10175.07</v>
      </c>
      <c r="K17" s="8">
        <f t="shared" si="2"/>
        <v>259907.07</v>
      </c>
    </row>
    <row r="18" spans="2:11" s="1" customFormat="1" x14ac:dyDescent="0.2">
      <c r="B18" s="9"/>
      <c r="C18" s="12" t="s">
        <v>24</v>
      </c>
      <c r="D18" s="11">
        <v>106847.48</v>
      </c>
      <c r="E18" s="11">
        <v>26000</v>
      </c>
      <c r="F18" s="11">
        <f t="shared" si="1"/>
        <v>132847.47999999998</v>
      </c>
      <c r="G18" s="11">
        <v>35826.86</v>
      </c>
      <c r="H18" s="11">
        <v>35826.86</v>
      </c>
      <c r="I18" s="11">
        <v>35826.86</v>
      </c>
      <c r="J18" s="11">
        <v>35826.86</v>
      </c>
      <c r="K18" s="8">
        <f t="shared" si="2"/>
        <v>97020.619999999981</v>
      </c>
    </row>
    <row r="19" spans="2:11" s="1" customFormat="1" x14ac:dyDescent="0.2">
      <c r="B19" s="9"/>
      <c r="C19" s="12" t="s">
        <v>25</v>
      </c>
      <c r="D19" s="11">
        <v>62326.080000000002</v>
      </c>
      <c r="E19" s="11">
        <v>10000</v>
      </c>
      <c r="F19" s="11">
        <f t="shared" si="1"/>
        <v>72326.080000000002</v>
      </c>
      <c r="G19" s="11">
        <v>1274.68</v>
      </c>
      <c r="H19" s="11">
        <v>1274.68</v>
      </c>
      <c r="I19" s="11">
        <v>1274.68</v>
      </c>
      <c r="J19" s="11">
        <v>1274.68</v>
      </c>
      <c r="K19" s="8">
        <f t="shared" si="2"/>
        <v>71051.400000000009</v>
      </c>
    </row>
    <row r="20" spans="2:11" s="1" customFormat="1" x14ac:dyDescent="0.2">
      <c r="B20" s="9"/>
      <c r="C20" s="12" t="s">
        <v>26</v>
      </c>
      <c r="D20" s="11">
        <v>12403.2</v>
      </c>
      <c r="E20" s="11">
        <v>13000</v>
      </c>
      <c r="F20" s="11">
        <f t="shared" si="1"/>
        <v>25403.200000000001</v>
      </c>
      <c r="G20" s="11">
        <v>1486.42</v>
      </c>
      <c r="H20" s="11">
        <v>1486.42</v>
      </c>
      <c r="I20" s="11">
        <v>1486.42</v>
      </c>
      <c r="J20" s="11">
        <v>1486.42</v>
      </c>
      <c r="K20" s="8">
        <f t="shared" si="2"/>
        <v>23916.78</v>
      </c>
    </row>
    <row r="21" spans="2:11" s="1" customFormat="1" x14ac:dyDescent="0.2">
      <c r="B21" s="9"/>
      <c r="C21" s="12" t="s">
        <v>27</v>
      </c>
      <c r="D21" s="11">
        <v>237053.6</v>
      </c>
      <c r="E21" s="11">
        <v>5982.71</v>
      </c>
      <c r="F21" s="11">
        <f t="shared" si="1"/>
        <v>243036.31</v>
      </c>
      <c r="G21" s="11">
        <v>91794.59</v>
      </c>
      <c r="H21" s="11">
        <v>91794.59</v>
      </c>
      <c r="I21" s="11">
        <v>91794.59</v>
      </c>
      <c r="J21" s="11">
        <v>91794.59</v>
      </c>
      <c r="K21" s="8">
        <f t="shared" si="2"/>
        <v>151241.72</v>
      </c>
    </row>
    <row r="22" spans="2:11" s="1" customFormat="1" x14ac:dyDescent="0.2">
      <c r="B22" s="9"/>
      <c r="C22" s="12" t="s">
        <v>28</v>
      </c>
      <c r="D22" s="11">
        <v>126751.2</v>
      </c>
      <c r="E22" s="11">
        <v>0</v>
      </c>
      <c r="F22" s="11">
        <f t="shared" si="1"/>
        <v>126751.2</v>
      </c>
      <c r="G22" s="11">
        <v>0</v>
      </c>
      <c r="H22" s="11">
        <v>0</v>
      </c>
      <c r="I22" s="11">
        <v>0</v>
      </c>
      <c r="J22" s="11">
        <v>0</v>
      </c>
      <c r="K22" s="8">
        <f t="shared" si="2"/>
        <v>126751.2</v>
      </c>
    </row>
    <row r="23" spans="2:11" s="1" customFormat="1" x14ac:dyDescent="0.2">
      <c r="B23" s="9"/>
      <c r="C23" s="12" t="s">
        <v>29</v>
      </c>
      <c r="D23" s="11">
        <v>64598.19</v>
      </c>
      <c r="E23" s="11">
        <v>31542.25</v>
      </c>
      <c r="F23" s="11">
        <f t="shared" si="1"/>
        <v>96140.44</v>
      </c>
      <c r="G23" s="11">
        <v>3535.8</v>
      </c>
      <c r="H23" s="11">
        <v>3535.8</v>
      </c>
      <c r="I23" s="11">
        <v>3535.8</v>
      </c>
      <c r="J23" s="11">
        <v>3535.8</v>
      </c>
      <c r="K23" s="8">
        <f t="shared" si="2"/>
        <v>92604.64</v>
      </c>
    </row>
    <row r="24" spans="2:11" s="1" customFormat="1" x14ac:dyDescent="0.2">
      <c r="B24" s="28" t="s">
        <v>30</v>
      </c>
      <c r="C24" s="29"/>
      <c r="D24" s="8">
        <f>SUM(D25:D32)</f>
        <v>2611027.0399999996</v>
      </c>
      <c r="E24" s="8">
        <f>SUM(E25:E32)</f>
        <v>1167640.6099999999</v>
      </c>
      <c r="F24" s="8">
        <f>+D24+E24</f>
        <v>3778667.6499999994</v>
      </c>
      <c r="G24" s="8">
        <f>SUM(G25:G32)</f>
        <v>854103.95</v>
      </c>
      <c r="H24" s="8">
        <f t="shared" ref="H24:K24" si="4">SUM(H25:H32)</f>
        <v>854103.95</v>
      </c>
      <c r="I24" s="8">
        <f t="shared" si="4"/>
        <v>854103.95</v>
      </c>
      <c r="J24" s="8">
        <f t="shared" si="4"/>
        <v>854103.95</v>
      </c>
      <c r="K24" s="8">
        <f t="shared" si="4"/>
        <v>2924563.6999999993</v>
      </c>
    </row>
    <row r="25" spans="2:11" s="1" customFormat="1" x14ac:dyDescent="0.2">
      <c r="B25" s="9"/>
      <c r="C25" s="13" t="s">
        <v>31</v>
      </c>
      <c r="D25" s="11">
        <v>372971.28</v>
      </c>
      <c r="E25" s="11">
        <v>225066.3</v>
      </c>
      <c r="F25" s="11">
        <f t="shared" si="1"/>
        <v>598037.58000000007</v>
      </c>
      <c r="G25" s="11">
        <v>227967.38</v>
      </c>
      <c r="H25" s="11">
        <v>227967.38</v>
      </c>
      <c r="I25" s="11">
        <v>227967.38</v>
      </c>
      <c r="J25" s="11">
        <v>227967.38</v>
      </c>
      <c r="K25" s="8">
        <f t="shared" si="2"/>
        <v>370070.20000000007</v>
      </c>
    </row>
    <row r="26" spans="2:11" s="1" customFormat="1" x14ac:dyDescent="0.2">
      <c r="B26" s="9"/>
      <c r="C26" s="13" t="s">
        <v>32</v>
      </c>
      <c r="D26" s="11">
        <v>625601.72</v>
      </c>
      <c r="E26" s="11">
        <v>431530.18</v>
      </c>
      <c r="F26" s="11">
        <f t="shared" si="1"/>
        <v>1057131.8999999999</v>
      </c>
      <c r="G26" s="11">
        <v>109013.62</v>
      </c>
      <c r="H26" s="11">
        <v>109013.62</v>
      </c>
      <c r="I26" s="11">
        <v>109013.62</v>
      </c>
      <c r="J26" s="11">
        <v>109013.62</v>
      </c>
      <c r="K26" s="8">
        <f t="shared" si="2"/>
        <v>948118.27999999991</v>
      </c>
    </row>
    <row r="27" spans="2:11" s="1" customFormat="1" x14ac:dyDescent="0.2">
      <c r="B27" s="9"/>
      <c r="C27" s="13" t="s">
        <v>33</v>
      </c>
      <c r="D27" s="11">
        <v>189763.16</v>
      </c>
      <c r="E27" s="11">
        <v>105251.88</v>
      </c>
      <c r="F27" s="11">
        <f t="shared" si="1"/>
        <v>295015.04000000004</v>
      </c>
      <c r="G27" s="11">
        <v>181492.3</v>
      </c>
      <c r="H27" s="11">
        <v>181492.3</v>
      </c>
      <c r="I27" s="11">
        <v>181492.3</v>
      </c>
      <c r="J27" s="11">
        <v>181492.3</v>
      </c>
      <c r="K27" s="8">
        <f t="shared" si="2"/>
        <v>113522.74000000005</v>
      </c>
    </row>
    <row r="28" spans="2:11" s="1" customFormat="1" x14ac:dyDescent="0.2">
      <c r="B28" s="9"/>
      <c r="C28" s="13" t="s">
        <v>34</v>
      </c>
      <c r="D28" s="11">
        <v>548325.72</v>
      </c>
      <c r="E28" s="11">
        <v>250000</v>
      </c>
      <c r="F28" s="11">
        <f t="shared" si="1"/>
        <v>798325.72</v>
      </c>
      <c r="G28" s="11">
        <v>91669.64</v>
      </c>
      <c r="H28" s="11">
        <v>91669.64</v>
      </c>
      <c r="I28" s="11">
        <v>91669.64</v>
      </c>
      <c r="J28" s="11">
        <v>91669.64</v>
      </c>
      <c r="K28" s="8">
        <f t="shared" si="2"/>
        <v>706656.08</v>
      </c>
    </row>
    <row r="29" spans="2:11" s="1" customFormat="1" x14ac:dyDescent="0.2">
      <c r="B29" s="9"/>
      <c r="C29" s="13" t="s">
        <v>35</v>
      </c>
      <c r="D29" s="11">
        <v>209747.4</v>
      </c>
      <c r="E29" s="11">
        <v>0</v>
      </c>
      <c r="F29" s="11">
        <f t="shared" si="1"/>
        <v>209747.4</v>
      </c>
      <c r="G29" s="11">
        <v>17342</v>
      </c>
      <c r="H29" s="11">
        <v>17342</v>
      </c>
      <c r="I29" s="11">
        <v>17342</v>
      </c>
      <c r="J29" s="11">
        <v>17342</v>
      </c>
      <c r="K29" s="8">
        <f t="shared" si="2"/>
        <v>192405.4</v>
      </c>
    </row>
    <row r="30" spans="2:11" s="1" customFormat="1" x14ac:dyDescent="0.2">
      <c r="B30" s="9"/>
      <c r="C30" s="13" t="s">
        <v>36</v>
      </c>
      <c r="D30" s="11">
        <v>195051.92</v>
      </c>
      <c r="E30" s="11">
        <v>25922.82</v>
      </c>
      <c r="F30" s="11">
        <f t="shared" si="1"/>
        <v>220974.74000000002</v>
      </c>
      <c r="G30" s="11">
        <v>73207.210000000006</v>
      </c>
      <c r="H30" s="11">
        <v>73207.210000000006</v>
      </c>
      <c r="I30" s="11">
        <v>73207.210000000006</v>
      </c>
      <c r="J30" s="11">
        <v>73207.210000000006</v>
      </c>
      <c r="K30" s="8">
        <f t="shared" si="2"/>
        <v>147767.53000000003</v>
      </c>
    </row>
    <row r="31" spans="2:11" s="1" customFormat="1" x14ac:dyDescent="0.2">
      <c r="B31" s="9"/>
      <c r="C31" s="13" t="s">
        <v>37</v>
      </c>
      <c r="D31" s="11">
        <v>187508.8</v>
      </c>
      <c r="E31" s="11">
        <v>84862.01</v>
      </c>
      <c r="F31" s="11">
        <f t="shared" si="1"/>
        <v>272370.81</v>
      </c>
      <c r="G31" s="11">
        <v>57590.01</v>
      </c>
      <c r="H31" s="11">
        <v>57590.01</v>
      </c>
      <c r="I31" s="11">
        <v>57590.01</v>
      </c>
      <c r="J31" s="11">
        <v>57590.01</v>
      </c>
      <c r="K31" s="8">
        <f t="shared" si="2"/>
        <v>214780.79999999999</v>
      </c>
    </row>
    <row r="32" spans="2:11" s="1" customFormat="1" x14ac:dyDescent="0.2">
      <c r="B32" s="9"/>
      <c r="C32" s="13" t="s">
        <v>38</v>
      </c>
      <c r="D32" s="11">
        <v>282057.03999999998</v>
      </c>
      <c r="E32" s="11">
        <v>45007.42</v>
      </c>
      <c r="F32" s="11">
        <f t="shared" si="1"/>
        <v>327064.45999999996</v>
      </c>
      <c r="G32" s="11">
        <v>95821.79</v>
      </c>
      <c r="H32" s="11">
        <v>95821.79</v>
      </c>
      <c r="I32" s="11">
        <v>95821.79</v>
      </c>
      <c r="J32" s="11">
        <v>95821.79</v>
      </c>
      <c r="K32" s="8">
        <f t="shared" si="2"/>
        <v>231242.66999999998</v>
      </c>
    </row>
    <row r="33" spans="1:12" x14ac:dyDescent="0.2">
      <c r="B33" s="28" t="s">
        <v>39</v>
      </c>
      <c r="C33" s="29"/>
      <c r="D33" s="8">
        <f>SUM(D34:D34)</f>
        <v>101250</v>
      </c>
      <c r="E33" s="8">
        <f>SUM(E34:E34)</f>
        <v>200788</v>
      </c>
      <c r="F33" s="8">
        <f t="shared" si="1"/>
        <v>302038</v>
      </c>
      <c r="G33" s="8">
        <f>SUM(G34:G34)</f>
        <v>20532</v>
      </c>
      <c r="H33" s="8">
        <f t="shared" ref="H33:I33" si="5">SUM(H34:H34)</f>
        <v>20532</v>
      </c>
      <c r="I33" s="8">
        <f t="shared" si="5"/>
        <v>20532</v>
      </c>
      <c r="J33" s="8">
        <f>SUM(J34:J34)</f>
        <v>20532</v>
      </c>
      <c r="K33" s="8">
        <f t="shared" si="2"/>
        <v>281506</v>
      </c>
    </row>
    <row r="34" spans="1:12" x14ac:dyDescent="0.2">
      <c r="B34" s="9"/>
      <c r="C34" s="10" t="s">
        <v>40</v>
      </c>
      <c r="D34" s="11">
        <v>101250</v>
      </c>
      <c r="E34" s="11">
        <v>200788</v>
      </c>
      <c r="F34" s="11">
        <f t="shared" si="1"/>
        <v>302038</v>
      </c>
      <c r="G34" s="11">
        <v>20532</v>
      </c>
      <c r="H34" s="11">
        <v>20532</v>
      </c>
      <c r="I34" s="11">
        <v>20532</v>
      </c>
      <c r="J34" s="11">
        <v>20532</v>
      </c>
      <c r="K34" s="8">
        <f t="shared" si="2"/>
        <v>281506</v>
      </c>
    </row>
    <row r="35" spans="1:12" x14ac:dyDescent="0.2">
      <c r="B35" s="28" t="s">
        <v>41</v>
      </c>
      <c r="C35" s="29"/>
      <c r="D35" s="8">
        <f>SUM(D36:D42)</f>
        <v>48930</v>
      </c>
      <c r="E35" s="8">
        <f>SUM(E36:E42)</f>
        <v>2828676.9299999997</v>
      </c>
      <c r="F35" s="8">
        <f t="shared" si="1"/>
        <v>2877606.9299999997</v>
      </c>
      <c r="G35" s="8">
        <f>SUM(G36:G42)</f>
        <v>190475</v>
      </c>
      <c r="H35" s="8">
        <f>SUM(H36:H42)</f>
        <v>190475</v>
      </c>
      <c r="I35" s="8">
        <f>SUM(I36:I42)</f>
        <v>190475</v>
      </c>
      <c r="J35" s="8">
        <f>SUM(J36:J42)</f>
        <v>190475</v>
      </c>
      <c r="K35" s="8">
        <f>+F35-G35</f>
        <v>2687131.9299999997</v>
      </c>
    </row>
    <row r="36" spans="1:12" x14ac:dyDescent="0.2">
      <c r="B36" s="9"/>
      <c r="C36" s="13" t="s">
        <v>42</v>
      </c>
      <c r="D36" s="11">
        <v>16000</v>
      </c>
      <c r="E36" s="11">
        <v>1932425.01</v>
      </c>
      <c r="F36" s="11">
        <f t="shared" si="1"/>
        <v>1948425.01</v>
      </c>
      <c r="G36" s="11">
        <v>0</v>
      </c>
      <c r="H36" s="11">
        <v>0</v>
      </c>
      <c r="I36" s="11">
        <v>0</v>
      </c>
      <c r="J36" s="11">
        <v>0</v>
      </c>
      <c r="K36" s="8">
        <f t="shared" si="2"/>
        <v>1948425.01</v>
      </c>
    </row>
    <row r="37" spans="1:12" x14ac:dyDescent="0.2">
      <c r="B37" s="9"/>
      <c r="C37" s="13" t="s">
        <v>43</v>
      </c>
      <c r="D37" s="11">
        <v>0</v>
      </c>
      <c r="E37" s="11">
        <v>209332.6</v>
      </c>
      <c r="F37" s="11">
        <f t="shared" si="1"/>
        <v>209332.6</v>
      </c>
      <c r="G37" s="11">
        <v>0</v>
      </c>
      <c r="H37" s="11">
        <v>0</v>
      </c>
      <c r="I37" s="11">
        <v>0</v>
      </c>
      <c r="J37" s="11">
        <v>0</v>
      </c>
      <c r="K37" s="8">
        <f t="shared" si="2"/>
        <v>209332.6</v>
      </c>
    </row>
    <row r="38" spans="1:12" x14ac:dyDescent="0.2">
      <c r="B38" s="9"/>
      <c r="C38" s="13" t="s">
        <v>44</v>
      </c>
      <c r="D38" s="11">
        <v>14930</v>
      </c>
      <c r="E38" s="11">
        <v>69498.38</v>
      </c>
      <c r="F38" s="11">
        <f t="shared" si="1"/>
        <v>84428.38</v>
      </c>
      <c r="G38" s="11">
        <v>0</v>
      </c>
      <c r="H38" s="11">
        <v>0</v>
      </c>
      <c r="I38" s="11">
        <v>0</v>
      </c>
      <c r="J38" s="11">
        <v>0</v>
      </c>
      <c r="K38" s="8">
        <f t="shared" si="2"/>
        <v>84428.38</v>
      </c>
    </row>
    <row r="39" spans="1:12" x14ac:dyDescent="0.2">
      <c r="B39" s="9"/>
      <c r="C39" s="13" t="s">
        <v>45</v>
      </c>
      <c r="D39" s="11">
        <v>0</v>
      </c>
      <c r="E39" s="11">
        <v>190475</v>
      </c>
      <c r="F39" s="11">
        <f t="shared" si="1"/>
        <v>190475</v>
      </c>
      <c r="G39" s="11">
        <v>190475</v>
      </c>
      <c r="H39" s="11">
        <v>190475</v>
      </c>
      <c r="I39" s="11">
        <v>190475</v>
      </c>
      <c r="J39" s="11">
        <v>190475</v>
      </c>
      <c r="K39" s="8">
        <f t="shared" si="2"/>
        <v>0</v>
      </c>
    </row>
    <row r="40" spans="1:12" x14ac:dyDescent="0.2">
      <c r="B40" s="9"/>
      <c r="C40" s="13" t="s">
        <v>46</v>
      </c>
      <c r="D40" s="11">
        <v>18000</v>
      </c>
      <c r="E40" s="11">
        <v>0</v>
      </c>
      <c r="F40" s="11">
        <f t="shared" si="1"/>
        <v>18000</v>
      </c>
      <c r="G40" s="11">
        <v>0</v>
      </c>
      <c r="H40" s="11">
        <v>0</v>
      </c>
      <c r="I40" s="11">
        <v>0</v>
      </c>
      <c r="J40" s="11">
        <v>0</v>
      </c>
      <c r="K40" s="8">
        <v>0</v>
      </c>
    </row>
    <row r="41" spans="1:12" x14ac:dyDescent="0.2">
      <c r="B41" s="9"/>
      <c r="C41" s="13" t="s">
        <v>47</v>
      </c>
      <c r="D41" s="11">
        <v>0</v>
      </c>
      <c r="E41" s="11">
        <v>323444</v>
      </c>
      <c r="F41" s="11">
        <f t="shared" si="1"/>
        <v>323444</v>
      </c>
      <c r="G41" s="11">
        <v>0</v>
      </c>
      <c r="H41" s="11">
        <v>0</v>
      </c>
      <c r="I41" s="11">
        <v>0</v>
      </c>
      <c r="J41" s="11">
        <v>0</v>
      </c>
      <c r="K41" s="8">
        <v>0</v>
      </c>
    </row>
    <row r="42" spans="1:12" x14ac:dyDescent="0.2">
      <c r="B42" s="9"/>
      <c r="C42" s="13" t="s">
        <v>48</v>
      </c>
      <c r="D42" s="11">
        <v>0</v>
      </c>
      <c r="E42" s="11">
        <v>103501.94</v>
      </c>
      <c r="F42" s="11">
        <f t="shared" si="1"/>
        <v>103501.94</v>
      </c>
      <c r="G42" s="11">
        <v>0</v>
      </c>
      <c r="H42" s="11">
        <v>0</v>
      </c>
      <c r="I42" s="11">
        <v>0</v>
      </c>
      <c r="J42" s="11">
        <v>0</v>
      </c>
      <c r="K42" s="8">
        <v>0</v>
      </c>
    </row>
    <row r="43" spans="1:12" x14ac:dyDescent="0.2">
      <c r="B43" s="28" t="s">
        <v>49</v>
      </c>
      <c r="C43" s="29"/>
      <c r="D43" s="8">
        <f>SUM(D44)</f>
        <v>0</v>
      </c>
      <c r="E43" s="8">
        <f t="shared" ref="E43:J43" si="6">SUM(E44)</f>
        <v>5454635.5300000003</v>
      </c>
      <c r="F43" s="8">
        <f t="shared" si="6"/>
        <v>5454635.5300000003</v>
      </c>
      <c r="G43" s="8">
        <f t="shared" si="6"/>
        <v>604957.73</v>
      </c>
      <c r="H43" s="8">
        <f t="shared" si="6"/>
        <v>604957.73</v>
      </c>
      <c r="I43" s="8">
        <f t="shared" si="6"/>
        <v>604957.73</v>
      </c>
      <c r="J43" s="8">
        <f t="shared" si="6"/>
        <v>604957.73</v>
      </c>
      <c r="K43" s="8">
        <f>+F43-G43</f>
        <v>4849677.8000000007</v>
      </c>
    </row>
    <row r="44" spans="1:12" x14ac:dyDescent="0.2">
      <c r="B44" s="9"/>
      <c r="C44" s="10" t="s">
        <v>50</v>
      </c>
      <c r="D44" s="11">
        <v>0</v>
      </c>
      <c r="E44" s="11">
        <v>5454635.5300000003</v>
      </c>
      <c r="F44" s="11">
        <f>+D44+E44</f>
        <v>5454635.5300000003</v>
      </c>
      <c r="G44" s="11">
        <v>604957.73</v>
      </c>
      <c r="H44" s="11">
        <v>604957.73</v>
      </c>
      <c r="I44" s="11">
        <v>604957.73</v>
      </c>
      <c r="J44" s="11">
        <v>604957.73</v>
      </c>
      <c r="K44" s="11">
        <f t="shared" ref="K44" si="7">+F44-H44</f>
        <v>4849677.8000000007</v>
      </c>
    </row>
    <row r="45" spans="1:12" x14ac:dyDescent="0.2">
      <c r="B45" s="28" t="s">
        <v>51</v>
      </c>
      <c r="C45" s="29"/>
      <c r="D45" s="8">
        <f>SUM(D46)</f>
        <v>600529.44999999995</v>
      </c>
      <c r="E45" s="8">
        <f t="shared" ref="E45:K45" si="8">SUM(E46)</f>
        <v>1389.13</v>
      </c>
      <c r="F45" s="8">
        <f t="shared" si="8"/>
        <v>601918.57999999996</v>
      </c>
      <c r="G45" s="8">
        <f t="shared" si="8"/>
        <v>0</v>
      </c>
      <c r="H45" s="8">
        <f t="shared" si="8"/>
        <v>0</v>
      </c>
      <c r="I45" s="8">
        <f t="shared" si="8"/>
        <v>0</v>
      </c>
      <c r="J45" s="8">
        <f t="shared" si="8"/>
        <v>0</v>
      </c>
      <c r="K45" s="8">
        <f t="shared" si="8"/>
        <v>601918.57999999996</v>
      </c>
    </row>
    <row r="46" spans="1:12" x14ac:dyDescent="0.2">
      <c r="B46" s="9"/>
      <c r="C46" s="10" t="s">
        <v>52</v>
      </c>
      <c r="D46" s="11">
        <v>600529.44999999995</v>
      </c>
      <c r="E46" s="11">
        <v>1389.13</v>
      </c>
      <c r="F46" s="11">
        <f>+D46+E46</f>
        <v>601918.57999999996</v>
      </c>
      <c r="G46" s="11">
        <v>0</v>
      </c>
      <c r="H46" s="11">
        <v>0</v>
      </c>
      <c r="I46" s="11">
        <v>0</v>
      </c>
      <c r="J46" s="11">
        <v>0</v>
      </c>
      <c r="K46" s="8">
        <f>+F46-G46</f>
        <v>601918.57999999996</v>
      </c>
    </row>
    <row r="47" spans="1:12" s="18" customFormat="1" x14ac:dyDescent="0.2">
      <c r="A47" s="14"/>
      <c r="B47" s="15"/>
      <c r="C47" s="16" t="s">
        <v>53</v>
      </c>
      <c r="D47" s="17">
        <f>+D10+D16+D24+D33+D35+D43+D45</f>
        <v>17435963.449999996</v>
      </c>
      <c r="E47" s="17">
        <f t="shared" ref="E47:K47" si="9">+E10+E16+E24+E33+E35+E43+E45</f>
        <v>12351894.92</v>
      </c>
      <c r="F47" s="17">
        <f t="shared" si="9"/>
        <v>29787858.369999997</v>
      </c>
      <c r="G47" s="17">
        <f t="shared" si="9"/>
        <v>8447077.9900000002</v>
      </c>
      <c r="H47" s="17">
        <f t="shared" si="9"/>
        <v>8447077.9900000002</v>
      </c>
      <c r="I47" s="17">
        <f t="shared" si="9"/>
        <v>8447077.9900000002</v>
      </c>
      <c r="J47" s="17">
        <f t="shared" si="9"/>
        <v>8447077.9900000002</v>
      </c>
      <c r="K47" s="17">
        <f t="shared" si="9"/>
        <v>21340780.379999999</v>
      </c>
      <c r="L47" s="14"/>
    </row>
    <row r="49" spans="1:13" x14ac:dyDescent="0.2">
      <c r="A49" s="1"/>
      <c r="B49" s="19" t="s">
        <v>54</v>
      </c>
      <c r="F49" s="20"/>
      <c r="G49" s="20"/>
      <c r="H49" s="20"/>
      <c r="I49" s="20"/>
      <c r="J49" s="20"/>
      <c r="K49" s="20"/>
    </row>
    <row r="51" spans="1:13" x14ac:dyDescent="0.2">
      <c r="A51" s="1"/>
      <c r="D51" s="20" t="str">
        <f>IF(D48=[1]CA!D37," ","ERROR")</f>
        <v xml:space="preserve"> </v>
      </c>
      <c r="E51" s="20" t="str">
        <f>IF(E48=[1]CA!E37," ","ERROR")</f>
        <v xml:space="preserve"> </v>
      </c>
      <c r="F51" s="20" t="str">
        <f>IF(F48=[1]CA!F37," ","ERROR")</f>
        <v xml:space="preserve"> </v>
      </c>
      <c r="G51" s="20"/>
      <c r="H51" s="20" t="str">
        <f>IF(H48=[1]CA!H37," ","ERROR")</f>
        <v xml:space="preserve"> </v>
      </c>
      <c r="I51" s="20"/>
      <c r="J51" s="20" t="str">
        <f>IF(J48=[1]CA!J37," ","ERROR")</f>
        <v xml:space="preserve"> </v>
      </c>
      <c r="K51" s="20" t="str">
        <f>IF(K48=[1]CA!K37," ","ERROR")</f>
        <v xml:space="preserve"> </v>
      </c>
    </row>
    <row r="52" spans="1:13" s="25" customFormat="1" x14ac:dyDescent="0.2">
      <c r="H52" s="21"/>
      <c r="I52" s="21"/>
      <c r="J52" s="21"/>
      <c r="K52" s="21"/>
      <c r="L52" s="21"/>
      <c r="M52" s="21"/>
    </row>
    <row r="53" spans="1:13" s="25" customFormat="1" x14ac:dyDescent="0.2">
      <c r="C53" s="26"/>
      <c r="F53" s="22"/>
      <c r="G53" s="22"/>
      <c r="H53" s="21"/>
      <c r="I53" s="21"/>
      <c r="J53" s="21"/>
      <c r="K53" s="21"/>
      <c r="L53" s="21"/>
      <c r="M53" s="21"/>
    </row>
    <row r="54" spans="1:13" s="25" customFormat="1" x14ac:dyDescent="0.2">
      <c r="C54" s="23"/>
      <c r="F54" s="24"/>
      <c r="G54" s="24"/>
      <c r="H54" s="24"/>
      <c r="I54" s="24"/>
      <c r="J54" s="24"/>
      <c r="K54" s="24"/>
      <c r="L54" s="27"/>
    </row>
    <row r="55" spans="1:13" s="25" customFormat="1" x14ac:dyDescent="0.2">
      <c r="A55" s="27"/>
      <c r="L55" s="27"/>
    </row>
    <row r="56" spans="1:13" s="25" customFormat="1" x14ac:dyDescent="0.2">
      <c r="A56" s="27"/>
      <c r="L56" s="27"/>
    </row>
  </sheetData>
  <mergeCells count="13">
    <mergeCell ref="B1:K1"/>
    <mergeCell ref="B2:K2"/>
    <mergeCell ref="B3:K3"/>
    <mergeCell ref="B7:C9"/>
    <mergeCell ref="D7:J7"/>
    <mergeCell ref="K7:K8"/>
    <mergeCell ref="B45:C45"/>
    <mergeCell ref="B10:C10"/>
    <mergeCell ref="B16:C16"/>
    <mergeCell ref="B24:C24"/>
    <mergeCell ref="B33:C33"/>
    <mergeCell ref="B35:C35"/>
    <mergeCell ref="B43:C43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2017-07-04T15:49:15Z</cp:lastPrinted>
  <dcterms:created xsi:type="dcterms:W3CDTF">2017-07-04T15:23:20Z</dcterms:created>
  <dcterms:modified xsi:type="dcterms:W3CDTF">2017-07-04T15:49:20Z</dcterms:modified>
</cp:coreProperties>
</file>